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puts" sheetId="1" state="visible" r:id="rId1"/>
    <sheet xmlns:r="http://schemas.openxmlformats.org/officeDocument/2006/relationships" name="Result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.00_-"/>
    <numFmt numFmtId="165" formatCode="0.0"/>
  </numFmts>
  <fonts count="4">
    <font>
      <name val="Calibri"/>
      <family val="2"/>
      <color theme="1"/>
      <sz val="11"/>
      <scheme val="minor"/>
    </font>
    <font>
      <b val="1"/>
      <sz val="14"/>
    </font>
    <font>
      <i val="1"/>
    </font>
    <font>
      <b val="1"/>
    </font>
  </fonts>
  <fills count="3">
    <fill>
      <patternFill/>
    </fill>
    <fill>
      <patternFill patternType="gray125"/>
    </fill>
    <fill>
      <patternFill patternType="solid">
        <fgColor rgb="00F2F2F2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0" fillId="0" borderId="1" pivotButton="0" quotePrefix="0" xfId="0"/>
    <xf numFmtId="164" fontId="0" fillId="0" borderId="1" pivotButton="0" quotePrefix="0" xfId="0"/>
    <xf numFmtId="9" fontId="0" fillId="0" borderId="1" pivotButton="0" quotePrefix="0" xfId="0"/>
    <xf numFmtId="165" fontId="0" fillId="0" borderId="1" pivotButton="0" quotePrefix="0" xfId="0"/>
    <xf numFmtId="2" fontId="0" fillId="0" borderId="1" pivotButton="0" quotePrefix="0" xfId="0"/>
    <xf numFmtId="0" fontId="3" fillId="0" borderId="0" pivotButton="0" quotePrefix="0" xfId="0"/>
    <xf numFmtId="16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75"/>
  <sheetViews>
    <sheetView workbookViewId="0">
      <selection activeCell="A1" sqref="A1"/>
    </sheetView>
  </sheetViews>
  <sheetFormatPr baseColWidth="8" defaultRowHeight="15"/>
  <cols>
    <col width="38" customWidth="1" min="1" max="1"/>
    <col width="18" customWidth="1" min="2" max="2"/>
    <col width="22" customWidth="1" min="3" max="3"/>
    <col width="12" customWidth="1" min="4" max="4"/>
  </cols>
  <sheetData>
    <row r="1">
      <c r="A1" s="1" t="inlineStr">
        <is>
          <t>Cooking Robot ROI Calculator — Inputs</t>
        </is>
      </c>
    </row>
    <row r="2">
      <c r="A2" s="2" t="inlineStr">
        <is>
          <t>Enter your data in column B. Do not change names in column C.</t>
        </is>
      </c>
    </row>
    <row r="3">
      <c r="A3" s="3" t="inlineStr">
        <is>
          <t>Labor &amp; Turnover</t>
        </is>
      </c>
    </row>
    <row r="4">
      <c r="A4" s="3" t="inlineStr">
        <is>
          <t>Label</t>
        </is>
      </c>
      <c r="B4" s="3" t="inlineStr">
        <is>
          <t>Value</t>
        </is>
      </c>
      <c r="C4" s="3" t="inlineStr">
        <is>
          <t>Name</t>
        </is>
      </c>
      <c r="D4" s="3" t="inlineStr">
        <is>
          <t>Format</t>
        </is>
      </c>
    </row>
    <row r="5">
      <c r="A5" s="4" t="inlineStr">
        <is>
          <t>Average hourly wage ($/hr)</t>
        </is>
      </c>
      <c r="B5" s="5" t="n">
        <v>17</v>
      </c>
      <c r="C5" s="4" t="inlineStr">
        <is>
          <t>wage</t>
        </is>
      </c>
      <c r="D5" s="4" t="inlineStr">
        <is>
          <t>currency</t>
        </is>
      </c>
    </row>
    <row r="6">
      <c r="A6" s="4" t="inlineStr">
        <is>
          <t>Benefits load (%)</t>
        </is>
      </c>
      <c r="B6" s="6" t="n">
        <v>0.2</v>
      </c>
      <c r="C6" s="4" t="inlineStr">
        <is>
          <t>benefitsPct</t>
        </is>
      </c>
      <c r="D6" s="4" t="inlineStr">
        <is>
          <t>percent</t>
        </is>
      </c>
    </row>
    <row r="7">
      <c r="A7" s="4" t="inlineStr">
        <is>
          <t>Payroll tax load (%)</t>
        </is>
      </c>
      <c r="B7" s="6" t="n">
        <v>0.1</v>
      </c>
      <c r="C7" s="4" t="inlineStr">
        <is>
          <t>payrollPct</t>
        </is>
      </c>
      <c r="D7" s="4" t="inlineStr">
        <is>
          <t>percent</t>
        </is>
      </c>
    </row>
    <row r="8">
      <c r="A8" s="4" t="inlineStr">
        <is>
          <t>Annual turnover rate (%)</t>
        </is>
      </c>
      <c r="B8" s="6" t="n">
        <v>0.8</v>
      </c>
      <c r="C8" s="4" t="inlineStr">
        <is>
          <t>turnoverRate</t>
        </is>
      </c>
      <c r="D8" s="4" t="inlineStr">
        <is>
          <t>percent</t>
        </is>
      </c>
    </row>
    <row r="9">
      <c r="A9" s="4" t="inlineStr">
        <is>
          <t>Cost per turnover ($)</t>
        </is>
      </c>
      <c r="B9" s="5" t="n">
        <v>5864</v>
      </c>
      <c r="C9" s="4" t="inlineStr">
        <is>
          <t>turnoverCost</t>
        </is>
      </c>
      <c r="D9" s="4" t="inlineStr">
        <is>
          <t>currency</t>
        </is>
      </c>
    </row>
    <row r="10">
      <c r="A10" s="4" t="inlineStr">
        <is>
          <t>Cooks replaced by robot (count)</t>
        </is>
      </c>
      <c r="B10" s="4" t="n">
        <v>1</v>
      </c>
      <c r="C10" s="4" t="inlineStr">
        <is>
          <t>cooksReplaced</t>
        </is>
      </c>
      <c r="D10" s="4" t="inlineStr">
        <is>
          <t>number</t>
        </is>
      </c>
    </row>
    <row r="11"/>
    <row r="12">
      <c r="A12" s="3" t="inlineStr">
        <is>
          <t>Acquisition &amp; Ownership</t>
        </is>
      </c>
    </row>
    <row r="13">
      <c r="A13" s="3" t="inlineStr">
        <is>
          <t>Label</t>
        </is>
      </c>
      <c r="B13" s="3" t="inlineStr">
        <is>
          <t>Value</t>
        </is>
      </c>
      <c r="C13" s="3" t="inlineStr">
        <is>
          <t>Name</t>
        </is>
      </c>
      <c r="D13" s="3" t="inlineStr">
        <is>
          <t>Format</t>
        </is>
      </c>
    </row>
    <row r="14">
      <c r="A14" s="4" t="inlineStr">
        <is>
          <t>Acquisition mode (purchase/lease)</t>
        </is>
      </c>
      <c r="B14" s="4" t="inlineStr">
        <is>
          <t>purchase</t>
        </is>
      </c>
      <c r="C14" s="4" t="inlineStr">
        <is>
          <t>mode</t>
        </is>
      </c>
      <c r="D14" s="4" t="inlineStr">
        <is>
          <t>text</t>
        </is>
      </c>
    </row>
    <row r="15">
      <c r="A15" s="4" t="inlineStr">
        <is>
          <t>Purchase price ($)</t>
        </is>
      </c>
      <c r="B15" s="5" t="n">
        <v>39000</v>
      </c>
      <c r="C15" s="4" t="inlineStr">
        <is>
          <t>purchasePrice</t>
        </is>
      </c>
      <c r="D15" s="4" t="inlineStr">
        <is>
          <t>currency</t>
        </is>
      </c>
    </row>
    <row r="16">
      <c r="A16" s="4" t="inlineStr">
        <is>
          <t>Startup and installation fee ($)</t>
        </is>
      </c>
      <c r="B16" s="5" t="n">
        <v>3500</v>
      </c>
      <c r="C16" s="4" t="inlineStr">
        <is>
          <t>installFee</t>
        </is>
      </c>
      <c r="D16" s="4" t="inlineStr">
        <is>
          <t>currency</t>
        </is>
      </c>
    </row>
    <row r="17">
      <c r="A17" s="4" t="inlineStr">
        <is>
          <t>Electrical/utility upgrades ($)</t>
        </is>
      </c>
      <c r="B17" s="5" t="n">
        <v>5000</v>
      </c>
      <c r="C17" s="4" t="inlineStr">
        <is>
          <t>electrical</t>
        </is>
      </c>
      <c r="D17" s="4" t="inlineStr">
        <is>
          <t>currency</t>
        </is>
      </c>
    </row>
    <row r="18">
      <c r="A18" s="4" t="inlineStr">
        <is>
          <t>Useful life (years)</t>
        </is>
      </c>
      <c r="B18" s="4" t="n">
        <v>5</v>
      </c>
      <c r="C18" s="4" t="inlineStr">
        <is>
          <t>usefulLife</t>
        </is>
      </c>
      <c r="D18" s="4" t="inlineStr">
        <is>
          <t>number</t>
        </is>
      </c>
    </row>
    <row r="19">
      <c r="A19" s="4" t="inlineStr">
        <is>
          <t>Annual maintenance (% of price)</t>
        </is>
      </c>
      <c r="B19" s="6" t="n">
        <v>0.05</v>
      </c>
      <c r="C19" s="4" t="inlineStr">
        <is>
          <t>maintPct</t>
        </is>
      </c>
      <c r="D19" s="4" t="inlineStr">
        <is>
          <t>percent</t>
        </is>
      </c>
    </row>
    <row r="20">
      <c r="A20" s="4" t="inlineStr">
        <is>
          <t>Monthly lease ($)</t>
        </is>
      </c>
      <c r="B20" s="5" t="n">
        <v>1500</v>
      </c>
      <c r="C20" s="4" t="inlineStr">
        <is>
          <t>leaseMonthly</t>
        </is>
      </c>
      <c r="D20" s="4" t="inlineStr">
        <is>
          <t>currency</t>
        </is>
      </c>
    </row>
    <row r="21"/>
    <row r="22">
      <c r="A22" s="3" t="inlineStr">
        <is>
          <t>Full-Service Ops (table turns)</t>
        </is>
      </c>
    </row>
    <row r="23">
      <c r="A23" s="3" t="inlineStr">
        <is>
          <t>Label</t>
        </is>
      </c>
      <c r="B23" s="3" t="inlineStr">
        <is>
          <t>Value</t>
        </is>
      </c>
      <c r="C23" s="3" t="inlineStr">
        <is>
          <t>Name</t>
        </is>
      </c>
      <c r="D23" s="3" t="inlineStr">
        <is>
          <t>Format</t>
        </is>
      </c>
    </row>
    <row r="24">
      <c r="A24" s="4" t="inlineStr">
        <is>
          <t>Average party size</t>
        </is>
      </c>
      <c r="B24" s="7" t="n">
        <v>2.5</v>
      </c>
      <c r="C24" s="4" t="inlineStr">
        <is>
          <t>partySize</t>
        </is>
      </c>
      <c r="D24" s="4" t="inlineStr">
        <is>
          <t>one_decimal</t>
        </is>
      </c>
    </row>
    <row r="25">
      <c r="A25" s="4" t="inlineStr">
        <is>
          <t>Average check per party ($)</t>
        </is>
      </c>
      <c r="B25" s="5" t="n">
        <v>62.5</v>
      </c>
      <c r="C25" s="4" t="inlineStr">
        <is>
          <t>avgCheck</t>
        </is>
      </c>
      <c r="D25" s="4" t="inlineStr">
        <is>
          <t>currency</t>
        </is>
      </c>
    </row>
    <row r="26">
      <c r="A26" s="4" t="inlineStr">
        <is>
          <t>Tables in dining room</t>
        </is>
      </c>
      <c r="B26" s="4" t="n">
        <v>30</v>
      </c>
      <c r="C26" s="4" t="inlineStr">
        <is>
          <t>tables</t>
        </is>
      </c>
      <c r="D26" s="4" t="inlineStr">
        <is>
          <t>number</t>
        </is>
      </c>
    </row>
    <row r="27">
      <c r="A27" s="4" t="inlineStr">
        <is>
          <t>Peak window length (hours)</t>
        </is>
      </c>
      <c r="B27" s="8" t="n">
        <v>2</v>
      </c>
      <c r="C27" s="4" t="inlineStr">
        <is>
          <t>peakHours</t>
        </is>
      </c>
      <c r="D27" s="4" t="inlineStr">
        <is>
          <t>two_decimal</t>
        </is>
      </c>
    </row>
    <row r="28">
      <c r="A28" s="4" t="inlineStr">
        <is>
          <t>Peak services per week</t>
        </is>
      </c>
      <c r="B28" s="4" t="n">
        <v>5</v>
      </c>
      <c r="C28" s="4" t="inlineStr">
        <is>
          <t>peakPerWeek</t>
        </is>
      </c>
      <c r="D28" s="4" t="inlineStr">
        <is>
          <t>number</t>
        </is>
      </c>
    </row>
    <row r="29">
      <c r="A29" s="4" t="inlineStr">
        <is>
          <t>Current average turn time (mins)</t>
        </is>
      </c>
      <c r="B29" s="4" t="n">
        <v>60</v>
      </c>
      <c r="C29" s="4" t="inlineStr">
        <is>
          <t>turnTimeNow</t>
        </is>
      </c>
      <c r="D29" s="4" t="inlineStr">
        <is>
          <t>number</t>
        </is>
      </c>
    </row>
    <row r="30">
      <c r="A30" s="4" t="inlineStr">
        <is>
          <t>Expected turn time with robot (mins)</t>
        </is>
      </c>
      <c r="B30" s="4" t="n">
        <v>50</v>
      </c>
      <c r="C30" s="4" t="inlineStr">
        <is>
          <t>turnTimeRobot</t>
        </is>
      </c>
      <c r="D30" s="4" t="inlineStr">
        <is>
          <t>number</t>
        </is>
      </c>
    </row>
    <row r="31"/>
    <row r="32">
      <c r="A32" s="3" t="inlineStr">
        <is>
          <t>QSR Ops (orders per hour)</t>
        </is>
      </c>
    </row>
    <row r="33">
      <c r="A33" s="3" t="inlineStr">
        <is>
          <t>Label</t>
        </is>
      </c>
      <c r="B33" s="3" t="inlineStr">
        <is>
          <t>Value</t>
        </is>
      </c>
      <c r="C33" s="3" t="inlineStr">
        <is>
          <t>Name</t>
        </is>
      </c>
      <c r="D33" s="3" t="inlineStr">
        <is>
          <t>Format</t>
        </is>
      </c>
    </row>
    <row r="34">
      <c r="A34" s="4" t="inlineStr">
        <is>
          <t>QSR mode (TRUE/FALSE)</t>
        </is>
      </c>
      <c r="B34" s="4" t="b">
        <v>0</v>
      </c>
      <c r="C34" s="4" t="inlineStr">
        <is>
          <t>qsrMode</t>
        </is>
      </c>
      <c r="D34" s="4" t="inlineStr">
        <is>
          <t>bool</t>
        </is>
      </c>
    </row>
    <row r="35">
      <c r="A35" s="4" t="inlineStr">
        <is>
          <t>Orders per peak hour (current)</t>
        </is>
      </c>
      <c r="B35" s="4" t="n">
        <v>120</v>
      </c>
      <c r="C35" s="4" t="inlineStr">
        <is>
          <t>qsrOrdersHrNow</t>
        </is>
      </c>
      <c r="D35" s="4" t="inlineStr">
        <is>
          <t>number</t>
        </is>
      </c>
    </row>
    <row r="36">
      <c r="A36" s="4" t="inlineStr">
        <is>
          <t>Orders per peak hour (with robot)</t>
        </is>
      </c>
      <c r="B36" s="4" t="n">
        <v>140</v>
      </c>
      <c r="C36" s="4" t="inlineStr">
        <is>
          <t>qsrOrdersHrRobot</t>
        </is>
      </c>
      <c r="D36" s="4" t="inlineStr">
        <is>
          <t>number</t>
        </is>
      </c>
    </row>
    <row r="37">
      <c r="A37" s="4" t="inlineStr">
        <is>
          <t>Peak hours per week</t>
        </is>
      </c>
      <c r="B37" s="4" t="n">
        <v>10</v>
      </c>
      <c r="C37" s="4" t="inlineStr">
        <is>
          <t>qsrPeakHoursPerWeek</t>
        </is>
      </c>
      <c r="D37" s="4" t="inlineStr">
        <is>
          <t>number</t>
        </is>
      </c>
    </row>
    <row r="38">
      <c r="A38" s="4" t="inlineStr">
        <is>
          <t>Average check per order ($)</t>
        </is>
      </c>
      <c r="B38" s="5" t="n">
        <v>15</v>
      </c>
      <c r="C38" s="4" t="inlineStr">
        <is>
          <t>avgCheckQsr</t>
        </is>
      </c>
      <c r="D38" s="4" t="inlineStr">
        <is>
          <t>currency</t>
        </is>
      </c>
    </row>
    <row r="39"/>
    <row r="40">
      <c r="A40" s="3" t="inlineStr">
        <is>
          <t>Drive-thru / Off-premise</t>
        </is>
      </c>
    </row>
    <row r="41">
      <c r="A41" s="3" t="inlineStr">
        <is>
          <t>Label</t>
        </is>
      </c>
      <c r="B41" s="3" t="inlineStr">
        <is>
          <t>Value</t>
        </is>
      </c>
      <c r="C41" s="3" t="inlineStr">
        <is>
          <t>Name</t>
        </is>
      </c>
      <c r="D41" s="3" t="inlineStr">
        <is>
          <t>Format</t>
        </is>
      </c>
    </row>
    <row r="42">
      <c r="A42" s="4" t="inlineStr">
        <is>
          <t>Drive-thru lanes (count)</t>
        </is>
      </c>
      <c r="B42" s="4" t="n">
        <v>1</v>
      </c>
      <c r="C42" s="4" t="inlineStr">
        <is>
          <t>dtLanes</t>
        </is>
      </c>
      <c r="D42" s="4" t="inlineStr">
        <is>
          <t>number</t>
        </is>
      </c>
    </row>
    <row r="43">
      <c r="A43" s="4" t="inlineStr">
        <is>
          <t>Orders per lane per peak hour (current)</t>
        </is>
      </c>
      <c r="B43" s="4" t="n">
        <v>80</v>
      </c>
      <c r="C43" s="4" t="inlineStr">
        <is>
          <t>dtOrdersLaneHrNow</t>
        </is>
      </c>
      <c r="D43" s="4" t="inlineStr">
        <is>
          <t>number</t>
        </is>
      </c>
    </row>
    <row r="44">
      <c r="A44" s="4" t="inlineStr">
        <is>
          <t>Orders per lane per peak hour (with robot)</t>
        </is>
      </c>
      <c r="B44" s="4" t="n">
        <v>95</v>
      </c>
      <c r="C44" s="4" t="inlineStr">
        <is>
          <t>dtOrdersLaneHrRobot</t>
        </is>
      </c>
      <c r="D44" s="4" t="inlineStr">
        <is>
          <t>number</t>
        </is>
      </c>
    </row>
    <row r="45">
      <c r="A45" s="4" t="inlineStr">
        <is>
          <t>Drive-thru peak hours per week</t>
        </is>
      </c>
      <c r="B45" s="4" t="n">
        <v>10</v>
      </c>
      <c r="C45" s="4" t="inlineStr">
        <is>
          <t>dtPeakHoursPerWeek</t>
        </is>
      </c>
      <c r="D45" s="4" t="inlineStr">
        <is>
          <t>number</t>
        </is>
      </c>
    </row>
    <row r="46">
      <c r="A46" s="4" t="inlineStr">
        <is>
          <t>Average check (drive-thru/off-prem) ($)</t>
        </is>
      </c>
      <c r="B46" s="5" t="n">
        <v>14</v>
      </c>
      <c r="C46" s="4" t="inlineStr">
        <is>
          <t>dtAvgCheck</t>
        </is>
      </c>
      <c r="D46" s="4" t="inlineStr">
        <is>
          <t>currency</t>
        </is>
      </c>
    </row>
    <row r="47"/>
    <row r="48">
      <c r="A48" s="3" t="inlineStr">
        <is>
          <t>Daily Ticket Volume (for upsell)</t>
        </is>
      </c>
    </row>
    <row r="49">
      <c r="A49" s="3" t="inlineStr">
        <is>
          <t>Label</t>
        </is>
      </c>
      <c r="B49" s="3" t="inlineStr">
        <is>
          <t>Value</t>
        </is>
      </c>
      <c r="C49" s="3" t="inlineStr">
        <is>
          <t>Name</t>
        </is>
      </c>
      <c r="D49" s="3" t="inlineStr">
        <is>
          <t>Format</t>
        </is>
      </c>
    </row>
    <row r="50">
      <c r="A50" s="4" t="inlineStr">
        <is>
          <t>Tickets/Orders per day</t>
        </is>
      </c>
      <c r="B50" s="4" t="n">
        <v>300</v>
      </c>
      <c r="C50" s="4" t="inlineStr">
        <is>
          <t>ticketsPerDay</t>
        </is>
      </c>
      <c r="D50" s="4" t="inlineStr">
        <is>
          <t>number</t>
        </is>
      </c>
    </row>
    <row r="51">
      <c r="A51" s="4" t="inlineStr">
        <is>
          <t>Days open per year</t>
        </is>
      </c>
      <c r="B51" s="4" t="n">
        <v>365</v>
      </c>
      <c r="C51" s="4" t="inlineStr">
        <is>
          <t>daysPerYear</t>
        </is>
      </c>
      <c r="D51" s="4" t="inlineStr">
        <is>
          <t>number</t>
        </is>
      </c>
    </row>
    <row r="52"/>
    <row r="53">
      <c r="A53" s="3" t="inlineStr">
        <is>
          <t>Consistency, Safety, Walk-aways</t>
        </is>
      </c>
    </row>
    <row r="54">
      <c r="A54" s="3" t="inlineStr">
        <is>
          <t>Label</t>
        </is>
      </c>
      <c r="B54" s="3" t="inlineStr">
        <is>
          <t>Value</t>
        </is>
      </c>
      <c r="C54" s="3" t="inlineStr">
        <is>
          <t>Name</t>
        </is>
      </c>
      <c r="D54" s="3" t="inlineStr">
        <is>
          <t>Format</t>
        </is>
      </c>
    </row>
    <row r="55">
      <c r="A55" s="4" t="inlineStr">
        <is>
          <t>Annual food spend ($)</t>
        </is>
      </c>
      <c r="B55" s="5" t="n">
        <v>500000</v>
      </c>
      <c r="C55" s="4" t="inlineStr">
        <is>
          <t>foodSpend</t>
        </is>
      </c>
      <c r="D55" s="4" t="inlineStr">
        <is>
          <t>currency</t>
        </is>
      </c>
    </row>
    <row r="56">
      <c r="A56" s="4" t="inlineStr">
        <is>
          <t>Current food waste (%)</t>
        </is>
      </c>
      <c r="B56" s="6" t="n">
        <v>0.08</v>
      </c>
      <c r="C56" s="4" t="inlineStr">
        <is>
          <t>wasteNow</t>
        </is>
      </c>
      <c r="D56" s="4" t="inlineStr">
        <is>
          <t>percent</t>
        </is>
      </c>
    </row>
    <row r="57">
      <c r="A57" s="4" t="inlineStr">
        <is>
          <t>Expected food waste with robot (%)</t>
        </is>
      </c>
      <c r="B57" s="6" t="n">
        <v>0.05</v>
      </c>
      <c r="C57" s="4" t="inlineStr">
        <is>
          <t>wasteRobot</t>
        </is>
      </c>
      <c r="D57" s="4" t="inlineStr">
        <is>
          <t>percent</t>
        </is>
      </c>
    </row>
    <row r="58">
      <c r="A58" s="4" t="inlineStr">
        <is>
          <t>Average annual workers’ comp claims ($)</t>
        </is>
      </c>
      <c r="B58" s="5" t="n">
        <v>7500</v>
      </c>
      <c r="C58" s="4" t="inlineStr">
        <is>
          <t>compAnnual</t>
        </is>
      </c>
      <c r="D58" s="4" t="inlineStr">
        <is>
          <t>currency</t>
        </is>
      </c>
    </row>
    <row r="59">
      <c r="A59" s="4" t="inlineStr">
        <is>
          <t>Estimated reduction with robot (%)</t>
        </is>
      </c>
      <c r="B59" s="6" t="n">
        <v>0.5</v>
      </c>
      <c r="C59" s="4" t="inlineStr">
        <is>
          <t>compReduction</t>
        </is>
      </c>
      <c r="D59" s="4" t="inlineStr">
        <is>
          <t>percent</t>
        </is>
      </c>
    </row>
    <row r="60">
      <c r="A60" s="4" t="inlineStr">
        <is>
          <t>Estimated walk-aways per week (parties)</t>
        </is>
      </c>
      <c r="B60" s="4" t="n">
        <v>15</v>
      </c>
      <c r="C60" s="4" t="inlineStr">
        <is>
          <t>walkAwayParties</t>
        </is>
      </c>
      <c r="D60" s="4" t="inlineStr">
        <is>
          <t>number</t>
        </is>
      </c>
    </row>
    <row r="61">
      <c r="A61" s="4" t="inlineStr">
        <is>
          <t>Average check used for walk-aways ($)</t>
        </is>
      </c>
      <c r="B61" s="5" t="n">
        <v>62.5</v>
      </c>
      <c r="C61" s="4" t="inlineStr">
        <is>
          <t>walkAwayCheck</t>
        </is>
      </c>
      <c r="D61" s="4" t="inlineStr">
        <is>
          <t>currency</t>
        </is>
      </c>
    </row>
    <row r="62"/>
    <row r="63">
      <c r="A63" s="3" t="inlineStr">
        <is>
          <t>Upsell: Desserts &amp; Drinks</t>
        </is>
      </c>
    </row>
    <row r="64">
      <c r="A64" s="3" t="inlineStr">
        <is>
          <t>Label</t>
        </is>
      </c>
      <c r="B64" s="3" t="inlineStr">
        <is>
          <t>Value</t>
        </is>
      </c>
      <c r="C64" s="3" t="inlineStr">
        <is>
          <t>Name</t>
        </is>
      </c>
      <c r="D64" s="3" t="inlineStr">
        <is>
          <t>Format</t>
        </is>
      </c>
    </row>
    <row r="65">
      <c r="A65" s="4" t="inlineStr">
        <is>
          <t>Dessert attach rate today (%)</t>
        </is>
      </c>
      <c r="B65" s="6" t="n">
        <v>0.2</v>
      </c>
      <c r="C65" s="4" t="inlineStr">
        <is>
          <t>dessertNow</t>
        </is>
      </c>
      <c r="D65" s="4" t="inlineStr">
        <is>
          <t>percent</t>
        </is>
      </c>
    </row>
    <row r="66">
      <c r="A66" s="4" t="inlineStr">
        <is>
          <t>Dessert attach rate with robot (%)</t>
        </is>
      </c>
      <c r="B66" s="6" t="n">
        <v>0.3</v>
      </c>
      <c r="C66" s="4" t="inlineStr">
        <is>
          <t>dessertWith</t>
        </is>
      </c>
      <c r="D66" s="4" t="inlineStr">
        <is>
          <t>percent</t>
        </is>
      </c>
    </row>
    <row r="67">
      <c r="A67" s="4" t="inlineStr">
        <is>
          <t>Average dessert price ($)</t>
        </is>
      </c>
      <c r="B67" s="5" t="n">
        <v>8</v>
      </c>
      <c r="C67" s="4" t="inlineStr">
        <is>
          <t>dessertPrice</t>
        </is>
      </c>
      <c r="D67" s="4" t="inlineStr">
        <is>
          <t>currency</t>
        </is>
      </c>
    </row>
    <row r="68">
      <c r="A68" s="4" t="inlineStr">
        <is>
          <t>Drink attach rate today (%)</t>
        </is>
      </c>
      <c r="B68" s="6" t="n">
        <v>0.3</v>
      </c>
      <c r="C68" s="4" t="inlineStr">
        <is>
          <t>drinkNow</t>
        </is>
      </c>
      <c r="D68" s="4" t="inlineStr">
        <is>
          <t>percent</t>
        </is>
      </c>
    </row>
    <row r="69">
      <c r="A69" s="4" t="inlineStr">
        <is>
          <t>Drink attach rate with robot (%)</t>
        </is>
      </c>
      <c r="B69" s="6" t="n">
        <v>0.4</v>
      </c>
      <c r="C69" s="4" t="inlineStr">
        <is>
          <t>drinkWith</t>
        </is>
      </c>
      <c r="D69" s="4" t="inlineStr">
        <is>
          <t>percent</t>
        </is>
      </c>
    </row>
    <row r="70">
      <c r="A70" s="4" t="inlineStr">
        <is>
          <t>Average drink price ($)</t>
        </is>
      </c>
      <c r="B70" s="5" t="n">
        <v>6</v>
      </c>
      <c r="C70" s="4" t="inlineStr">
        <is>
          <t>drinkPrice</t>
        </is>
      </c>
      <c r="D70" s="4" t="inlineStr">
        <is>
          <t>currency</t>
        </is>
      </c>
    </row>
    <row r="71">
      <c r="A71" s="4" t="inlineStr">
        <is>
          <t>Revenue realization factor (%)</t>
        </is>
      </c>
      <c r="B71" s="6" t="n">
        <v>1</v>
      </c>
      <c r="C71" s="4" t="inlineStr">
        <is>
          <t>realization</t>
        </is>
      </c>
      <c r="D71" s="4" t="inlineStr">
        <is>
          <t>percent</t>
        </is>
      </c>
    </row>
    <row r="72"/>
    <row r="73">
      <c r="A73" s="3" t="inlineStr">
        <is>
          <t>Mode Switches</t>
        </is>
      </c>
    </row>
    <row r="74">
      <c r="A74" s="3" t="inlineStr">
        <is>
          <t>Label</t>
        </is>
      </c>
      <c r="B74" s="3" t="inlineStr">
        <is>
          <t>Value</t>
        </is>
      </c>
      <c r="C74" s="3" t="inlineStr">
        <is>
          <t>Name</t>
        </is>
      </c>
      <c r="D74" s="3" t="inlineStr">
        <is>
          <t>Format</t>
        </is>
      </c>
    </row>
    <row r="75">
      <c r="A75" s="4" t="inlineStr">
        <is>
          <t>Labor-only mode (TRUE/FALSE)</t>
        </is>
      </c>
      <c r="B75" s="4" t="b">
        <v>0</v>
      </c>
      <c r="C75" s="4" t="inlineStr">
        <is>
          <t>laborOnly</t>
        </is>
      </c>
      <c r="D75" s="4" t="inlineStr">
        <is>
          <t>bool</t>
        </is>
      </c>
    </row>
  </sheetData>
  <mergeCells count="10">
    <mergeCell ref="A1:D1"/>
    <mergeCell ref="A3:D3"/>
    <mergeCell ref="A12:D12"/>
    <mergeCell ref="A22:D22"/>
    <mergeCell ref="A32:D32"/>
    <mergeCell ref="A40:D40"/>
    <mergeCell ref="A48:D48"/>
    <mergeCell ref="A53:D53"/>
    <mergeCell ref="A63:D63"/>
    <mergeCell ref="A73:D7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8"/>
  <sheetViews>
    <sheetView workbookViewId="0">
      <selection activeCell="A1" sqref="A1"/>
    </sheetView>
  </sheetViews>
  <sheetFormatPr baseColWidth="8" defaultRowHeight="15"/>
  <cols>
    <col width="42" customWidth="1" min="1" max="1"/>
    <col width="22" customWidth="1" min="2" max="2"/>
    <col width="28" customWidth="1" min="4" max="4"/>
    <col width="20" customWidth="1" min="5" max="5"/>
  </cols>
  <sheetData>
    <row r="1">
      <c r="A1" s="1" t="inlineStr">
        <is>
          <t>Cooking Robot ROI Calculator — Results</t>
        </is>
      </c>
    </row>
    <row r="5">
      <c r="A5" s="3" t="inlineStr">
        <is>
          <t>Metric</t>
        </is>
      </c>
      <c r="B5" s="3" t="inlineStr">
        <is>
          <t>Value</t>
        </is>
      </c>
      <c r="D5" s="9" t="inlineStr">
        <is>
          <t>KPIs</t>
        </is>
      </c>
    </row>
    <row r="6">
      <c r="A6" s="4" t="inlineStr">
        <is>
          <t>Fully burdened cost per cook</t>
        </is>
      </c>
      <c r="B6" s="5">
        <f>(Inputs!B5*2080)*(1+Inputs!B6+Inputs!B7) + (Inputs!B8*Inputs!B9)</f>
        <v/>
      </c>
      <c r="D6" t="inlineStr">
        <is>
          <t>Annual labor savings</t>
        </is>
      </c>
      <c r="E6" s="10">
        <f>B7</f>
        <v/>
      </c>
    </row>
    <row r="7">
      <c r="A7" s="4" t="inlineStr">
        <is>
          <t>Annual labor savings</t>
        </is>
      </c>
      <c r="B7" s="5">
        <f>B6*Inputs!B10</f>
        <v/>
      </c>
      <c r="D7" t="inlineStr">
        <is>
          <t>Annual revenue gains</t>
        </is>
      </c>
      <c r="E7" s="10">
        <f>B20</f>
        <v/>
      </c>
    </row>
    <row r="8">
      <c r="A8" s="4" t="inlineStr">
        <is>
          <t>Annual robot cost (mode-aware)</t>
        </is>
      </c>
      <c r="B8" s="5">
        <f>IF(LOWER(Inputs!B14)="lease", Inputs!B20*12, Inputs!B15/Inputs!B18 + Inputs!B19*Inputs!B15)</f>
        <v/>
      </c>
      <c r="D8" t="inlineStr">
        <is>
          <t>Total annual impact</t>
        </is>
      </c>
      <c r="E8" s="10">
        <f>B23</f>
        <v/>
      </c>
    </row>
    <row r="9">
      <c r="A9" s="4" t="inlineStr">
        <is>
          <t>Amortized install &amp; electrical</t>
        </is>
      </c>
      <c r="B9" s="5">
        <f>(Inputs!B16+Inputs!B17)/Inputs!B18</f>
        <v/>
      </c>
      <c r="D9" t="inlineStr">
        <is>
          <t>Total annual robot cost</t>
        </is>
      </c>
      <c r="E9" s="10">
        <f>B25</f>
        <v/>
      </c>
    </row>
    <row r="10">
      <c r="A10" s="4" t="inlineStr">
        <is>
          <t>Food waste savings</t>
        </is>
      </c>
      <c r="B10" s="5">
        <f>IF(Inputs!B75,0, MAX(0, (Inputs!B56-Inputs!B57)*Inputs!B55))</f>
        <v/>
      </c>
      <c r="D10" t="inlineStr">
        <is>
          <t>Net annual ROI</t>
        </is>
      </c>
      <c r="E10" s="10">
        <f>B26</f>
        <v/>
      </c>
    </row>
    <row r="11">
      <c r="A11" s="4" t="inlineStr">
        <is>
          <t>Safety savings</t>
        </is>
      </c>
      <c r="B11" s="5">
        <f>IF(Inputs!B75,0, Inputs!B58*Inputs!B59)</f>
        <v/>
      </c>
      <c r="D11" t="inlineStr">
        <is>
          <t>Payback (months)</t>
        </is>
      </c>
      <c r="E11">
        <f>B28</f>
        <v/>
      </c>
    </row>
    <row r="12">
      <c r="A12" s="4" t="inlineStr">
        <is>
          <t>FS throughput revenue</t>
        </is>
      </c>
      <c r="B12" s="5">
        <f>IF(OR(Inputs!B75, Inputs!B34),0, ( Inputs!B26*((Inputs!B27*60)/MAX(1,Inputs!B30)) - Inputs!B26*((Inputs!B27*60)/MAX(1,Inputs!B29)) ) * Inputs!B25 * Inputs!B28 * 52)</f>
        <v/>
      </c>
    </row>
    <row r="13">
      <c r="A13" s="4" t="inlineStr">
        <is>
          <t>QSR throughput revenue</t>
        </is>
      </c>
      <c r="B13" s="5">
        <f>IF(OR(Inputs!B75, NOT(Inputs!B34)),0, ( Inputs!B36 - Inputs!B35 ) * Inputs!B38 * Inputs!B37 * 52)</f>
        <v/>
      </c>
    </row>
    <row r="14">
      <c r="A14" s="4" t="inlineStr">
        <is>
          <t>Drive-thru revenue</t>
        </is>
      </c>
      <c r="B14" s="5">
        <f>IF(Inputs!B75,0, Inputs!B42 * ( Inputs!B44 - Inputs!B43 ) * Inputs!B46 * Inputs!B45 * 52)</f>
        <v/>
      </c>
    </row>
    <row r="15">
      <c r="A15" s="4" t="inlineStr">
        <is>
          <t>Recovered walk-aways</t>
        </is>
      </c>
      <c r="B15" s="5">
        <f>IF(Inputs!B75,0, Inputs!B60*Inputs!B61*52)</f>
        <v/>
      </c>
    </row>
    <row r="16">
      <c r="A16" s="4" t="inlineStr">
        <is>
          <t>Upsell: desserts</t>
        </is>
      </c>
      <c r="B16" s="5">
        <f>IF(Inputs!B75,0, MAX(0, Inputs!B66-Inputs!B65) * Inputs!B50 * Inputs!B67 * Inputs!B51)</f>
        <v/>
      </c>
    </row>
    <row r="17">
      <c r="A17" s="4" t="inlineStr">
        <is>
          <t>Upsell: drinks</t>
        </is>
      </c>
      <c r="B17" s="5">
        <f>IF(Inputs!B75,0, MAX(0, Inputs!B69-Inputs!B68) * Inputs!B50 * Inputs!B70 * Inputs!B51)</f>
        <v/>
      </c>
    </row>
    <row r="18">
      <c r="A18" s="4" t="inlineStr">
        <is>
          <t>Revenue realization factor</t>
        </is>
      </c>
      <c r="B18" s="6">
        <f>Inputs!B71</f>
        <v/>
      </c>
    </row>
    <row r="19">
      <c r="A19" s="9" t="inlineStr">
        <is>
          <t>Total revenue gains (pre-realization)</t>
        </is>
      </c>
      <c r="B19" s="10">
        <f>SUM(B12:B17)</f>
        <v/>
      </c>
    </row>
    <row r="20">
      <c r="A20" s="9" t="inlineStr">
        <is>
          <t>Total revenue gains (after realization)</t>
        </is>
      </c>
      <c r="B20" s="10">
        <f>B19*B18</f>
        <v/>
      </c>
    </row>
    <row r="22">
      <c r="A22" s="9" t="inlineStr">
        <is>
          <t>Total savings (labor + waste + safety)</t>
        </is>
      </c>
      <c r="B22" s="10">
        <f>B7 + B10 + B11</f>
        <v/>
      </c>
    </row>
    <row r="23">
      <c r="A23" s="9" t="inlineStr">
        <is>
          <t>Total annual impact (savings + revenue)</t>
        </is>
      </c>
      <c r="B23" s="10">
        <f>B22 + B20</f>
        <v/>
      </c>
    </row>
    <row r="25">
      <c r="A25" s="9" t="inlineStr">
        <is>
          <t>Total annual robot cost</t>
        </is>
      </c>
      <c r="B25" s="10">
        <f>B8 + B9</f>
        <v/>
      </c>
    </row>
    <row r="26">
      <c r="A26" s="9" t="inlineStr">
        <is>
          <t>Net annual ROI</t>
        </is>
      </c>
      <c r="B26" s="10">
        <f>B23 - B25</f>
        <v/>
      </c>
    </row>
    <row r="28">
      <c r="A28" s="9" t="inlineStr">
        <is>
          <t>Payback period (months, purchase only)</t>
        </is>
      </c>
      <c r="B28">
        <f>IF(LOWER(Inputs!B14)="purchase", (Inputs!B15+Inputs!B16+Inputs!B17) / ((B23 - Inputs!B19*Inputs!B15)/12), "N/A")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2025-10-13T23:14:51Z</dcterms:created>
  <dcterms:modified xmlns:dcterms="http://purl.org/dc/terms/" xmlns:xsi="http://www.w3.org/2001/XMLSchema-instance" xsi:type="dcterms:W3CDTF">2025-10-13T23:14:51Z</dcterms:modified>
</cp:coreProperties>
</file>